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tato\Documents\Website\"/>
    </mc:Choice>
  </mc:AlternateContent>
  <xr:revisionPtr revIDLastSave="0" documentId="13_ncr:1_{D15A4B18-95EA-45E0-AF72-27ABD4B8D6CF}" xr6:coauthVersionLast="43" xr6:coauthVersionMax="43" xr10:uidLastSave="{00000000-0000-0000-0000-000000000000}"/>
  <bookViews>
    <workbookView xWindow="-120" yWindow="-120" windowWidth="29040" windowHeight="17790" xr2:uid="{5EFB08E6-C8AF-41A3-9414-B08F2B9E9332}"/>
  </bookViews>
  <sheets>
    <sheet name="Side Business 20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2" i="1"/>
  <c r="C30" i="1"/>
  <c r="B30" i="1"/>
  <c r="J62" i="1"/>
  <c r="K80" i="1"/>
  <c r="C41" i="1" s="1"/>
  <c r="L80" i="1"/>
  <c r="C42" i="1" s="1"/>
  <c r="M80" i="1"/>
  <c r="C43" i="1" s="1"/>
  <c r="N80" i="1"/>
  <c r="C44" i="1" s="1"/>
  <c r="O80" i="1"/>
  <c r="C45" i="1" s="1"/>
  <c r="J80" i="1"/>
  <c r="C40" i="1" s="1"/>
  <c r="G71" i="1"/>
  <c r="S52" i="1"/>
  <c r="C28" i="1" s="1"/>
  <c r="P52" i="1"/>
  <c r="C27" i="1" s="1"/>
  <c r="M52" i="1"/>
  <c r="C26" i="1" s="1"/>
  <c r="J52" i="1"/>
  <c r="C25" i="1" s="1"/>
  <c r="G52" i="1"/>
  <c r="C21" i="1" s="1"/>
  <c r="C23" i="1" s="1"/>
  <c r="G62" i="1"/>
  <c r="C29" i="1" s="1"/>
  <c r="B29" i="1"/>
  <c r="B28" i="1"/>
  <c r="B27" i="1"/>
  <c r="B26" i="1"/>
  <c r="B25" i="1"/>
  <c r="M11" i="1"/>
  <c r="P34" i="1"/>
  <c r="J34" i="1"/>
  <c r="C10" i="1" s="1"/>
  <c r="C12" i="1"/>
  <c r="G34" i="1"/>
  <c r="C9" i="1" s="1"/>
  <c r="B12" i="1"/>
  <c r="M10" i="1"/>
  <c r="M34" i="1" s="1"/>
  <c r="C11" i="1" s="1"/>
  <c r="B11" i="1"/>
  <c r="B10" i="1"/>
  <c r="B9" i="1"/>
  <c r="C47" i="1" l="1"/>
  <c r="C49" i="1" s="1"/>
  <c r="C14" i="1"/>
  <c r="C34" i="1" s="1"/>
  <c r="C35" i="1" s="1"/>
</calcChain>
</file>

<file path=xl/sharedStrings.xml><?xml version="1.0" encoding="utf-8"?>
<sst xmlns="http://schemas.openxmlformats.org/spreadsheetml/2006/main" count="116" uniqueCount="91">
  <si>
    <t>Template Financial Tracker for Freelancers &amp; Side Gigs</t>
  </si>
  <si>
    <t>By Potato - see http://holypotato.net/?p=2195 for discussion and updates</t>
  </si>
  <si>
    <t xml:space="preserve">Year: </t>
  </si>
  <si>
    <t>Summary section:</t>
  </si>
  <si>
    <t>Revenue</t>
  </si>
  <si>
    <t>Source:</t>
  </si>
  <si>
    <t>Notes</t>
  </si>
  <si>
    <t>Detailed Tables for Input - Revenues:</t>
  </si>
  <si>
    <t>Revenue stream 1 (e.g. Consulting)</t>
  </si>
  <si>
    <t>Date/item/note</t>
  </si>
  <si>
    <t>Amount</t>
  </si>
  <si>
    <t>Revenue stream 4 (e.g. Direct Book Sales)</t>
  </si>
  <si>
    <t>Client 1, date</t>
  </si>
  <si>
    <t>Client 2, date</t>
  </si>
  <si>
    <t>Revenue stream 2 (e.g. CAD Book Royalties)</t>
  </si>
  <si>
    <t>Revenue stream 3 (e.g. USD Book Royalties)</t>
  </si>
  <si>
    <t>Note: this may come as a 1042-S from Smashwords, if so, subtract this amount from T2125 and report the foreign tax slip instead</t>
  </si>
  <si>
    <t>* $14.50 USD converted at 0.7501</t>
  </si>
  <si>
    <t>Subtotal</t>
  </si>
  <si>
    <t>Detailed Tables for Input - Expenses:</t>
  </si>
  <si>
    <t>Total Revenue:</t>
  </si>
  <si>
    <t>Notes: remember HST small supplies exemption is $30k over past 12 months. If revenue is approaching this, time to build sales tax into this.</t>
  </si>
  <si>
    <t>* $14.50 USD converted at 0.7480</t>
  </si>
  <si>
    <t>Expenses</t>
  </si>
  <si>
    <t>Line for T2125</t>
  </si>
  <si>
    <t>Inventory Purchases</t>
  </si>
  <si>
    <t>Net inventory used</t>
  </si>
  <si>
    <t>Inventory at end of year</t>
  </si>
  <si>
    <t>Inventory purchases (e.g. book printing)</t>
  </si>
  <si>
    <t>Expense 3 (e.g. Advertising)</t>
  </si>
  <si>
    <t>Expense 4 (e.g. Meals)</t>
  </si>
  <si>
    <t>Expense 5 (e.g. Other)</t>
  </si>
  <si>
    <t>Expense 2 (e.g. Delivery)</t>
  </si>
  <si>
    <t>Expense 4 (e.g. Office Supplies)</t>
  </si>
  <si>
    <t>Note: for meals only 50% counts – tax software will handle that, enter full amount here</t>
  </si>
  <si>
    <t>Fill this in manually on Dec 31 based on inventory count</t>
  </si>
  <si>
    <t>Dinner @ Paisanos with SM re joint project</t>
  </si>
  <si>
    <t>Postage for Jan 25 order</t>
  </si>
  <si>
    <t>Postage for Feb 14 order</t>
  </si>
  <si>
    <t>Postage for Mar 03 order</t>
  </si>
  <si>
    <t>Postage for Mar 28 order</t>
  </si>
  <si>
    <t>Spring ad in CDM booklet</t>
  </si>
  <si>
    <t>Envelopes, Staples, Jan 25</t>
  </si>
  <si>
    <t>Business cards and bookmarks, Vistaprint, Mar 3</t>
  </si>
  <si>
    <t>IngramSpark purchase Feb 14 2019, 18 books</t>
  </si>
  <si>
    <t>Business Use of Home Expenses</t>
  </si>
  <si>
    <t>Total Direct Business Expenses:</t>
  </si>
  <si>
    <t>For taxes only half will count</t>
  </si>
  <si>
    <t>Stuff to Track Section</t>
  </si>
  <si>
    <t>Inventory</t>
  </si>
  <si>
    <t>Capital Equipment Purchases</t>
  </si>
  <si>
    <t>Note to self: import tax file from each year to carry forward CCA amounts on existing equipment.</t>
  </si>
  <si>
    <t>Track new equipment purchases here, and enter in CCA section for taxes.</t>
  </si>
  <si>
    <t>Mar-25-19</t>
  </si>
  <si>
    <t>Item</t>
  </si>
  <si>
    <t>Cost</t>
  </si>
  <si>
    <t>Pro-rata</t>
  </si>
  <si>
    <t>New computer</t>
  </si>
  <si>
    <t>50% for business use, 50% personal</t>
  </si>
  <si>
    <t>Webhosting, see Jan 4 email for receipt</t>
  </si>
  <si>
    <t>Domain name, see Oct 11 email for receipt</t>
  </si>
  <si>
    <t>Jun-1-19</t>
  </si>
  <si>
    <t>New filing cabinet</t>
  </si>
  <si>
    <t>100% for business</t>
  </si>
  <si>
    <t>Opening inventory, Jan 1 2019: 0 books</t>
  </si>
  <si>
    <t>Closing inventory, Dec 31, 2019: X books at $Y avg cost</t>
  </si>
  <si>
    <t># books</t>
  </si>
  <si>
    <t>Average cost</t>
  </si>
  <si>
    <t>Pro-rata calculation:</t>
  </si>
  <si>
    <t>Total area of house</t>
  </si>
  <si>
    <t>Area of my workspace</t>
  </si>
  <si>
    <t>% of time space used for business (vs. personal use)</t>
  </si>
  <si>
    <t>Pro-rata amount:</t>
  </si>
  <si>
    <t>Rent</t>
  </si>
  <si>
    <t>Hydro</t>
  </si>
  <si>
    <t>Gas</t>
  </si>
  <si>
    <t>Water</t>
  </si>
  <si>
    <t>Insurance</t>
  </si>
  <si>
    <t>Internet</t>
  </si>
  <si>
    <t>Note: enter full amounts into tax software, and it will apply pro-rata amount</t>
  </si>
  <si>
    <t>Net income for personal purposes:</t>
  </si>
  <si>
    <t>Flash estimate of tax and CPP due – save this!</t>
  </si>
  <si>
    <t>Transaction fees, Stripe</t>
  </si>
  <si>
    <t>Transaction fees, PayPal</t>
  </si>
  <si>
    <t>Est. 30% tax, 10% CPP</t>
  </si>
  <si>
    <t>Manuscript edit, date</t>
  </si>
  <si>
    <t>Note: rent, water go under "other" on T2125; enter full amounts below, then apply pro-rata</t>
  </si>
  <si>
    <t>Total for year:</t>
  </si>
  <si>
    <t>Subtotal (total actual amount):</t>
  </si>
  <si>
    <t>Expense 6 (e.g. Other)</t>
  </si>
  <si>
    <t>Flash estimate of spendable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</si>
</sst>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3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horizontal="left" wrapText="1"/>
    </xf>
    <xf numFmtId="0" fontId="0" fillId="0" borderId="1" xfId="0" applyBorder="1"/>
    <xf numFmtId="0" fontId="8" fillId="0" borderId="3" xfId="0" applyFont="1" applyBorder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3" xfId="0" applyFont="1" applyBorder="1"/>
    <xf numFmtId="0" fontId="7" fillId="0" borderId="0" xfId="0" applyFont="1" applyBorder="1"/>
    <xf numFmtId="0" fontId="0" fillId="0" borderId="2" xfId="0" applyBorder="1"/>
    <xf numFmtId="0" fontId="0" fillId="0" borderId="4" xfId="0" applyBorder="1"/>
    <xf numFmtId="0" fontId="9" fillId="0" borderId="0" xfId="0" applyFont="1"/>
    <xf numFmtId="44" fontId="0" fillId="0" borderId="0" xfId="1" applyFont="1"/>
    <xf numFmtId="0" fontId="10" fillId="0" borderId="3" xfId="0" applyFont="1" applyBorder="1"/>
    <xf numFmtId="44" fontId="0" fillId="0" borderId="5" xfId="1" applyFont="1" applyBorder="1"/>
    <xf numFmtId="44" fontId="2" fillId="0" borderId="0" xfId="1" applyFont="1"/>
    <xf numFmtId="44" fontId="0" fillId="0" borderId="0" xfId="1" applyFont="1" applyBorder="1"/>
    <xf numFmtId="44" fontId="0" fillId="0" borderId="6" xfId="1" applyFont="1" applyBorder="1"/>
    <xf numFmtId="44" fontId="0" fillId="0" borderId="0" xfId="0" applyNumberFormat="1"/>
    <xf numFmtId="44" fontId="0" fillId="0" borderId="6" xfId="0" applyNumberFormat="1" applyBorder="1"/>
    <xf numFmtId="44" fontId="0" fillId="0" borderId="0" xfId="0" applyNumberFormat="1" applyBorder="1"/>
    <xf numFmtId="0" fontId="0" fillId="2" borderId="5" xfId="0" applyFill="1" applyBorder="1"/>
    <xf numFmtId="0" fontId="11" fillId="0" borderId="3" xfId="0" applyFont="1" applyBorder="1"/>
    <xf numFmtId="0" fontId="7" fillId="0" borderId="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164" fontId="0" fillId="0" borderId="0" xfId="2" applyNumberFormat="1" applyFont="1"/>
    <xf numFmtId="0" fontId="12" fillId="0" borderId="0" xfId="0" applyFont="1"/>
    <xf numFmtId="0" fontId="13" fillId="0" borderId="0" xfId="0" applyFont="1"/>
    <xf numFmtId="44" fontId="12" fillId="0" borderId="0" xfId="0" applyNumberFormat="1" applyFont="1"/>
    <xf numFmtId="44" fontId="0" fillId="0" borderId="7" xfId="0" applyNumberFormat="1" applyBorder="1"/>
    <xf numFmtId="44" fontId="2" fillId="0" borderId="6" xfId="0" applyNumberFormat="1" applyFont="1" applyBorder="1"/>
    <xf numFmtId="0" fontId="0" fillId="2" borderId="0" xfId="0" applyFill="1"/>
    <xf numFmtId="9" fontId="7" fillId="2" borderId="0" xfId="0" applyNumberFormat="1" applyFont="1" applyFill="1"/>
    <xf numFmtId="0" fontId="12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44" fontId="0" fillId="2" borderId="0" xfId="1" applyFont="1" applyFill="1"/>
    <xf numFmtId="0" fontId="14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olypotato.net/?p=2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3D6C-FA16-4B5D-90D5-B582D5C0C2AA}">
  <dimension ref="A1:T82"/>
  <sheetViews>
    <sheetView tabSelected="1" workbookViewId="0">
      <selection activeCell="A3" sqref="A3"/>
    </sheetView>
  </sheetViews>
  <sheetFormatPr defaultRowHeight="15" x14ac:dyDescent="0.25"/>
  <cols>
    <col min="2" max="2" width="39.28515625" customWidth="1"/>
    <col min="3" max="3" width="11.5703125" customWidth="1"/>
    <col min="4" max="4" width="23.5703125" customWidth="1"/>
    <col min="6" max="6" width="17.85546875" customWidth="1"/>
    <col min="7" max="7" width="10.5703125" bestFit="1" customWidth="1"/>
    <col min="9" max="9" width="17.85546875" customWidth="1"/>
    <col min="10" max="10" width="11.5703125" bestFit="1" customWidth="1"/>
    <col min="11" max="11" width="10.5703125" bestFit="1" customWidth="1"/>
    <col min="12" max="12" width="17.85546875" customWidth="1"/>
    <col min="13" max="14" width="9.28515625" bestFit="1" customWidth="1"/>
    <col min="15" max="15" width="17.85546875" customWidth="1"/>
    <col min="18" max="18" width="17.85546875" customWidth="1"/>
  </cols>
  <sheetData>
    <row r="1" spans="1:17" ht="18.75" x14ac:dyDescent="0.3">
      <c r="A1" s="47" t="s">
        <v>0</v>
      </c>
    </row>
    <row r="2" spans="1:17" x14ac:dyDescent="0.25">
      <c r="A2" s="1" t="s">
        <v>1</v>
      </c>
    </row>
    <row r="4" spans="1:17" x14ac:dyDescent="0.25">
      <c r="A4" t="s">
        <v>2</v>
      </c>
      <c r="B4" s="5">
        <v>2019</v>
      </c>
    </row>
    <row r="6" spans="1:17" ht="18.75" x14ac:dyDescent="0.3">
      <c r="A6" s="4" t="s">
        <v>3</v>
      </c>
      <c r="D6" s="6" t="s">
        <v>6</v>
      </c>
      <c r="E6" s="10"/>
      <c r="F6" s="11" t="s">
        <v>7</v>
      </c>
      <c r="G6" s="12"/>
      <c r="H6" s="12"/>
    </row>
    <row r="7" spans="1:17" x14ac:dyDescent="0.25">
      <c r="E7" s="10"/>
      <c r="F7" s="13"/>
      <c r="G7" s="12"/>
      <c r="H7" s="12"/>
    </row>
    <row r="8" spans="1:17" ht="29.25" customHeight="1" x14ac:dyDescent="0.25">
      <c r="A8" s="3" t="s">
        <v>4</v>
      </c>
      <c r="C8" t="s">
        <v>10</v>
      </c>
      <c r="E8" s="10"/>
      <c r="F8" s="14" t="s">
        <v>8</v>
      </c>
      <c r="G8" s="15"/>
      <c r="H8" s="15"/>
      <c r="I8" s="9" t="s">
        <v>14</v>
      </c>
      <c r="J8" s="9"/>
      <c r="K8" s="9"/>
      <c r="L8" s="9" t="s">
        <v>15</v>
      </c>
      <c r="M8" s="9"/>
      <c r="N8" s="9"/>
      <c r="O8" s="9" t="s">
        <v>11</v>
      </c>
      <c r="P8" s="9"/>
      <c r="Q8" s="9"/>
    </row>
    <row r="9" spans="1:17" x14ac:dyDescent="0.25">
      <c r="A9" t="s">
        <v>5</v>
      </c>
      <c r="B9" t="str">
        <f>F8</f>
        <v>Revenue stream 1 (e.g. Consulting)</v>
      </c>
      <c r="C9" s="21">
        <f>G34</f>
        <v>2610</v>
      </c>
      <c r="E9" s="10"/>
      <c r="F9" s="16" t="s">
        <v>9</v>
      </c>
      <c r="G9" s="17" t="s">
        <v>10</v>
      </c>
      <c r="H9" s="12"/>
      <c r="I9" s="6" t="s">
        <v>9</v>
      </c>
      <c r="J9" s="6" t="s">
        <v>10</v>
      </c>
      <c r="L9" s="6" t="s">
        <v>9</v>
      </c>
      <c r="M9" s="6" t="s">
        <v>10</v>
      </c>
      <c r="O9" s="6" t="s">
        <v>9</v>
      </c>
      <c r="P9" s="6" t="s">
        <v>10</v>
      </c>
    </row>
    <row r="10" spans="1:17" x14ac:dyDescent="0.25">
      <c r="B10" t="str">
        <f>I8</f>
        <v>Revenue stream 2 (e.g. CAD Book Royalties)</v>
      </c>
      <c r="C10" s="21">
        <f>J34</f>
        <v>151.75</v>
      </c>
      <c r="E10" s="10"/>
      <c r="F10" s="13" t="s">
        <v>12</v>
      </c>
      <c r="G10" s="25">
        <v>180</v>
      </c>
      <c r="H10" s="12"/>
      <c r="I10" s="7">
        <v>43466</v>
      </c>
      <c r="J10" s="21">
        <v>75</v>
      </c>
      <c r="L10" s="8">
        <v>43484</v>
      </c>
      <c r="M10" s="21">
        <f>14.5/0.7501</f>
        <v>19.33075589921344</v>
      </c>
      <c r="N10" t="s">
        <v>17</v>
      </c>
      <c r="O10" s="8">
        <v>43490</v>
      </c>
      <c r="P10" s="21">
        <v>19.989999999999998</v>
      </c>
    </row>
    <row r="11" spans="1:17" x14ac:dyDescent="0.25">
      <c r="B11" t="str">
        <f>L8</f>
        <v>Revenue stream 3 (e.g. USD Book Royalties)</v>
      </c>
      <c r="C11" s="21">
        <f>M34</f>
        <v>38.715782637181356</v>
      </c>
      <c r="D11" s="20" t="s">
        <v>16</v>
      </c>
      <c r="E11" s="10"/>
      <c r="F11" s="13" t="s">
        <v>13</v>
      </c>
      <c r="G11" s="25">
        <v>180</v>
      </c>
      <c r="H11" s="12"/>
      <c r="I11" s="7">
        <v>43497</v>
      </c>
      <c r="J11" s="21">
        <v>14.5</v>
      </c>
      <c r="L11" s="8">
        <v>43539</v>
      </c>
      <c r="M11" s="21">
        <f>14.5/0.748</f>
        <v>19.385026737967916</v>
      </c>
      <c r="N11" t="s">
        <v>22</v>
      </c>
      <c r="O11" s="8">
        <v>43510</v>
      </c>
      <c r="P11" s="21">
        <v>19.989999999999998</v>
      </c>
    </row>
    <row r="12" spans="1:17" x14ac:dyDescent="0.25">
      <c r="B12" t="str">
        <f>O8</f>
        <v>Revenue stream 4 (e.g. Direct Book Sales)</v>
      </c>
      <c r="C12" s="21">
        <f>P34</f>
        <v>79.959999999999994</v>
      </c>
      <c r="E12" s="10"/>
      <c r="F12" s="13" t="s">
        <v>85</v>
      </c>
      <c r="G12" s="25">
        <v>2250</v>
      </c>
      <c r="H12" s="12"/>
      <c r="I12" s="7">
        <v>43525</v>
      </c>
      <c r="J12" s="21">
        <v>62.25</v>
      </c>
      <c r="O12" s="8">
        <v>43527</v>
      </c>
      <c r="P12" s="21">
        <v>19.989999999999998</v>
      </c>
    </row>
    <row r="13" spans="1:17" x14ac:dyDescent="0.25">
      <c r="C13" s="23"/>
      <c r="E13" s="10"/>
      <c r="F13" s="13"/>
      <c r="G13" s="25"/>
      <c r="H13" s="12"/>
      <c r="J13" s="21"/>
      <c r="O13" s="8">
        <v>43552</v>
      </c>
      <c r="P13" s="21">
        <v>19.989999999999998</v>
      </c>
    </row>
    <row r="14" spans="1:17" x14ac:dyDescent="0.25">
      <c r="A14" s="2" t="s">
        <v>20</v>
      </c>
      <c r="B14" s="2"/>
      <c r="C14" s="24">
        <f>SUM(C9:C12)</f>
        <v>2880.4257826371813</v>
      </c>
      <c r="E14" s="10"/>
      <c r="F14" s="13"/>
      <c r="G14" s="25"/>
      <c r="H14" s="12"/>
      <c r="J14" s="21"/>
    </row>
    <row r="15" spans="1:17" x14ac:dyDescent="0.25">
      <c r="E15" s="10"/>
      <c r="F15" s="13"/>
      <c r="G15" s="25"/>
      <c r="H15" s="12"/>
    </row>
    <row r="16" spans="1:17" x14ac:dyDescent="0.25">
      <c r="A16" s="43" t="s">
        <v>21</v>
      </c>
      <c r="B16" s="43"/>
      <c r="C16" s="43"/>
      <c r="D16" s="43"/>
      <c r="E16" s="44"/>
      <c r="F16" s="13"/>
      <c r="G16" s="12"/>
      <c r="H16" s="12"/>
    </row>
    <row r="17" spans="1:8" x14ac:dyDescent="0.25">
      <c r="A17" s="43"/>
      <c r="B17" s="43"/>
      <c r="C17" s="43"/>
      <c r="D17" s="43"/>
      <c r="E17" s="44"/>
      <c r="F17" s="13"/>
      <c r="G17" s="12"/>
      <c r="H17" s="12"/>
    </row>
    <row r="18" spans="1:8" x14ac:dyDescent="0.25">
      <c r="E18" s="10"/>
      <c r="F18" s="13"/>
      <c r="G18" s="12"/>
      <c r="H18" s="12"/>
    </row>
    <row r="19" spans="1:8" ht="15.75" x14ac:dyDescent="0.25">
      <c r="A19" s="3" t="s">
        <v>23</v>
      </c>
      <c r="E19" s="10"/>
      <c r="F19" s="13"/>
      <c r="G19" s="12"/>
      <c r="H19" s="12"/>
    </row>
    <row r="20" spans="1:8" x14ac:dyDescent="0.25">
      <c r="A20" t="s">
        <v>24</v>
      </c>
      <c r="E20" s="10"/>
      <c r="F20" s="13"/>
      <c r="G20" s="12"/>
      <c r="H20" s="12"/>
    </row>
    <row r="21" spans="1:8" x14ac:dyDescent="0.25">
      <c r="A21">
        <v>8320</v>
      </c>
      <c r="B21" t="s">
        <v>25</v>
      </c>
      <c r="C21" s="29">
        <f>G52</f>
        <v>116.29</v>
      </c>
      <c r="E21" s="10"/>
      <c r="F21" s="13"/>
      <c r="G21" s="12"/>
      <c r="H21" s="12"/>
    </row>
    <row r="22" spans="1:8" ht="15" customHeight="1" x14ac:dyDescent="0.25">
      <c r="A22">
        <v>8500</v>
      </c>
      <c r="B22" t="s">
        <v>27</v>
      </c>
      <c r="C22" s="30"/>
      <c r="D22" s="50" t="s">
        <v>35</v>
      </c>
      <c r="E22" s="51"/>
      <c r="F22" s="13"/>
      <c r="G22" s="12"/>
      <c r="H22" s="12"/>
    </row>
    <row r="23" spans="1:8" x14ac:dyDescent="0.25">
      <c r="B23" t="s">
        <v>26</v>
      </c>
      <c r="C23" s="27">
        <f>C21-C22</f>
        <v>116.29</v>
      </c>
      <c r="D23" s="50"/>
      <c r="E23" s="51"/>
      <c r="F23" s="13"/>
      <c r="G23" s="12"/>
      <c r="H23" s="12"/>
    </row>
    <row r="24" spans="1:8" x14ac:dyDescent="0.25">
      <c r="E24" s="10"/>
      <c r="F24" s="13"/>
      <c r="G24" s="12"/>
      <c r="H24" s="12"/>
    </row>
    <row r="25" spans="1:8" x14ac:dyDescent="0.25">
      <c r="A25">
        <v>9275</v>
      </c>
      <c r="B25" t="str">
        <f>I39</f>
        <v>Expense 2 (e.g. Delivery)</v>
      </c>
      <c r="C25" s="27">
        <f>J52</f>
        <v>22.6</v>
      </c>
      <c r="E25" s="10"/>
      <c r="F25" s="13"/>
      <c r="G25" s="12"/>
      <c r="H25" s="12"/>
    </row>
    <row r="26" spans="1:8" x14ac:dyDescent="0.25">
      <c r="A26">
        <v>8521</v>
      </c>
      <c r="B26" t="str">
        <f>L39</f>
        <v>Expense 3 (e.g. Advertising)</v>
      </c>
      <c r="C26" s="27">
        <f>M52</f>
        <v>75</v>
      </c>
      <c r="E26" s="10"/>
      <c r="F26" s="13"/>
      <c r="G26" s="12"/>
      <c r="H26" s="12"/>
    </row>
    <row r="27" spans="1:8" x14ac:dyDescent="0.25">
      <c r="A27">
        <v>8810</v>
      </c>
      <c r="B27" t="str">
        <f>O39</f>
        <v>Expense 4 (e.g. Office Supplies)</v>
      </c>
      <c r="C27" s="27">
        <f>P52</f>
        <v>77.599999999999994</v>
      </c>
      <c r="E27" s="10"/>
      <c r="F27" s="13"/>
      <c r="G27" s="12"/>
      <c r="H27" s="12"/>
    </row>
    <row r="28" spans="1:8" x14ac:dyDescent="0.25">
      <c r="A28">
        <v>8523</v>
      </c>
      <c r="B28" t="str">
        <f>R39</f>
        <v>Expense 4 (e.g. Meals)</v>
      </c>
      <c r="C28" s="27">
        <f>S52</f>
        <v>75</v>
      </c>
      <c r="D28" s="20" t="s">
        <v>47</v>
      </c>
      <c r="E28" s="10"/>
      <c r="F28" s="13"/>
      <c r="G28" s="12"/>
      <c r="H28" s="12"/>
    </row>
    <row r="29" spans="1:8" x14ac:dyDescent="0.25">
      <c r="A29">
        <v>9270</v>
      </c>
      <c r="B29" t="str">
        <f>F54</f>
        <v>Expense 5 (e.g. Other)</v>
      </c>
      <c r="C29" s="27">
        <f>G62</f>
        <v>176.06</v>
      </c>
      <c r="E29" s="10"/>
      <c r="F29" s="13"/>
      <c r="G29" s="12"/>
      <c r="H29" s="12"/>
    </row>
    <row r="30" spans="1:8" x14ac:dyDescent="0.25">
      <c r="B30" t="str">
        <f>I54</f>
        <v>Expense 6 (e.g. Other)</v>
      </c>
      <c r="C30" s="27">
        <f>J62</f>
        <v>0</v>
      </c>
      <c r="E30" s="10"/>
      <c r="F30" s="13"/>
      <c r="G30" s="12"/>
      <c r="H30" s="12"/>
    </row>
    <row r="31" spans="1:8" x14ac:dyDescent="0.25">
      <c r="F31" s="13"/>
      <c r="G31" s="12"/>
      <c r="H31" s="12"/>
    </row>
    <row r="32" spans="1:8" x14ac:dyDescent="0.25">
      <c r="A32" s="2" t="s">
        <v>46</v>
      </c>
      <c r="B32" s="2"/>
      <c r="C32" s="40">
        <f>SUM(C23:C31)</f>
        <v>542.54999999999995</v>
      </c>
      <c r="E32" s="10"/>
      <c r="F32" s="13"/>
      <c r="G32" s="12"/>
      <c r="H32" s="12"/>
    </row>
    <row r="33" spans="1:20" x14ac:dyDescent="0.25">
      <c r="E33" s="10"/>
      <c r="F33" s="13"/>
      <c r="G33" s="12"/>
      <c r="H33" s="12"/>
    </row>
    <row r="34" spans="1:20" ht="19.5" thickBot="1" x14ac:dyDescent="0.35">
      <c r="A34" s="37" t="s">
        <v>80</v>
      </c>
      <c r="C34" s="39">
        <f>C14-C32</f>
        <v>2337.8757826371811</v>
      </c>
      <c r="E34" s="10"/>
      <c r="F34" s="13" t="s">
        <v>18</v>
      </c>
      <c r="G34" s="26">
        <f>SUM(G10:G33)</f>
        <v>2610</v>
      </c>
      <c r="H34" s="12"/>
      <c r="I34" s="12" t="s">
        <v>18</v>
      </c>
      <c r="J34" s="26">
        <f>SUM(J10:J33)</f>
        <v>151.75</v>
      </c>
      <c r="K34" s="12"/>
      <c r="L34" s="12" t="s">
        <v>18</v>
      </c>
      <c r="M34" s="26">
        <f>SUM(M10:M33)</f>
        <v>38.715782637181356</v>
      </c>
      <c r="N34" s="12"/>
      <c r="O34" s="12" t="s">
        <v>18</v>
      </c>
      <c r="P34" s="26">
        <f>SUM(P10:P33)</f>
        <v>79.959999999999994</v>
      </c>
    </row>
    <row r="35" spans="1:20" ht="16.5" thickTop="1" thickBot="1" x14ac:dyDescent="0.3">
      <c r="A35" s="36" t="s">
        <v>81</v>
      </c>
      <c r="C35" s="38">
        <f>C34*0.4</f>
        <v>935.15031305487253</v>
      </c>
      <c r="D35" s="36" t="s">
        <v>84</v>
      </c>
      <c r="E35" s="10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20" x14ac:dyDescent="0.25">
      <c r="A36" s="36" t="s">
        <v>90</v>
      </c>
      <c r="C36" s="38">
        <f>C34-C35</f>
        <v>1402.7254695823085</v>
      </c>
      <c r="E36" s="12"/>
      <c r="F36" s="13"/>
    </row>
    <row r="37" spans="1:20" ht="15" customHeight="1" x14ac:dyDescent="0.25">
      <c r="F37" s="22" t="s">
        <v>19</v>
      </c>
    </row>
    <row r="38" spans="1:20" ht="15" customHeight="1" x14ac:dyDescent="0.25">
      <c r="A38" s="3" t="s">
        <v>45</v>
      </c>
      <c r="E38" s="10"/>
    </row>
    <row r="39" spans="1:20" ht="15" customHeight="1" x14ac:dyDescent="0.25">
      <c r="D39" s="52" t="s">
        <v>79</v>
      </c>
      <c r="E39" s="53"/>
      <c r="F39" s="32" t="s">
        <v>28</v>
      </c>
      <c r="G39" s="33"/>
      <c r="H39" s="33"/>
      <c r="I39" s="34" t="s">
        <v>32</v>
      </c>
      <c r="J39" s="34"/>
      <c r="K39" s="34"/>
      <c r="L39" s="34" t="s">
        <v>29</v>
      </c>
      <c r="M39" s="34"/>
      <c r="N39" s="34"/>
      <c r="O39" s="34" t="s">
        <v>33</v>
      </c>
      <c r="P39" s="34"/>
      <c r="Q39" s="34"/>
      <c r="R39" s="34" t="s">
        <v>30</v>
      </c>
      <c r="S39" s="34"/>
      <c r="T39" s="34"/>
    </row>
    <row r="40" spans="1:20" ht="15" customHeight="1" x14ac:dyDescent="0.25">
      <c r="B40" t="s">
        <v>73</v>
      </c>
      <c r="C40" s="21">
        <f>J80</f>
        <v>14625</v>
      </c>
      <c r="D40" s="52"/>
      <c r="E40" s="53"/>
      <c r="F40" t="s">
        <v>44</v>
      </c>
      <c r="G40" s="21">
        <v>116.29</v>
      </c>
      <c r="I40" t="s">
        <v>37</v>
      </c>
      <c r="J40" s="21">
        <v>5.65</v>
      </c>
      <c r="L40" t="s">
        <v>41</v>
      </c>
      <c r="M40" s="21">
        <v>75</v>
      </c>
      <c r="O40" t="s">
        <v>42</v>
      </c>
      <c r="P40" s="21">
        <v>24.25</v>
      </c>
      <c r="R40" t="s">
        <v>34</v>
      </c>
    </row>
    <row r="41" spans="1:20" x14ac:dyDescent="0.25">
      <c r="B41" t="s">
        <v>74</v>
      </c>
      <c r="C41" s="21">
        <f>K80</f>
        <v>1512</v>
      </c>
      <c r="D41" s="52"/>
      <c r="E41" s="53"/>
      <c r="G41" s="21"/>
      <c r="I41" t="s">
        <v>38</v>
      </c>
      <c r="J41" s="21">
        <v>5.65</v>
      </c>
      <c r="M41" s="21"/>
      <c r="O41" t="s">
        <v>43</v>
      </c>
      <c r="P41" s="21">
        <v>53.35</v>
      </c>
      <c r="R41" t="s">
        <v>36</v>
      </c>
      <c r="S41">
        <v>75</v>
      </c>
    </row>
    <row r="42" spans="1:20" x14ac:dyDescent="0.25">
      <c r="B42" t="s">
        <v>75</v>
      </c>
      <c r="C42" s="21">
        <f>L80</f>
        <v>1017</v>
      </c>
      <c r="D42" s="48"/>
      <c r="E42" s="49"/>
      <c r="G42" s="21"/>
      <c r="I42" t="s">
        <v>39</v>
      </c>
      <c r="J42" s="21">
        <v>5.65</v>
      </c>
      <c r="M42" s="21"/>
      <c r="P42" s="21"/>
    </row>
    <row r="43" spans="1:20" x14ac:dyDescent="0.25">
      <c r="B43" t="s">
        <v>76</v>
      </c>
      <c r="C43" s="21">
        <f>M80</f>
        <v>801</v>
      </c>
      <c r="E43" s="10"/>
      <c r="G43" s="21"/>
      <c r="I43" t="s">
        <v>40</v>
      </c>
      <c r="J43" s="21">
        <v>5.65</v>
      </c>
      <c r="M43" s="21"/>
      <c r="P43" s="21"/>
    </row>
    <row r="44" spans="1:20" x14ac:dyDescent="0.25">
      <c r="B44" t="s">
        <v>77</v>
      </c>
      <c r="C44" s="21">
        <f>N80</f>
        <v>460.0499999999999</v>
      </c>
      <c r="E44" s="10"/>
      <c r="G44" s="21"/>
      <c r="J44" s="21"/>
      <c r="M44" s="21"/>
      <c r="P44" s="21"/>
    </row>
    <row r="45" spans="1:20" x14ac:dyDescent="0.25">
      <c r="B45" t="s">
        <v>78</v>
      </c>
      <c r="C45" s="21">
        <f>O80</f>
        <v>461.88000000000005</v>
      </c>
      <c r="E45" s="10"/>
      <c r="G45" s="21"/>
      <c r="J45" s="21"/>
      <c r="M45" s="21"/>
      <c r="P45" s="21"/>
    </row>
    <row r="46" spans="1:20" x14ac:dyDescent="0.25">
      <c r="C46" s="21"/>
      <c r="E46" s="10"/>
      <c r="G46" s="21"/>
      <c r="J46" s="21"/>
      <c r="M46" s="21"/>
      <c r="P46" s="21"/>
    </row>
    <row r="47" spans="1:20" x14ac:dyDescent="0.25">
      <c r="B47" t="s">
        <v>88</v>
      </c>
      <c r="C47" s="21">
        <f>SUM(C40:C45)</f>
        <v>18876.93</v>
      </c>
      <c r="E47" s="10"/>
      <c r="G47" s="21"/>
      <c r="J47" s="21"/>
      <c r="M47" s="21"/>
      <c r="P47" s="21"/>
    </row>
    <row r="48" spans="1:20" x14ac:dyDescent="0.25">
      <c r="C48" s="21"/>
      <c r="E48" s="10"/>
      <c r="G48" s="21"/>
      <c r="J48" s="21"/>
      <c r="M48" s="21"/>
    </row>
    <row r="49" spans="1:19" x14ac:dyDescent="0.25">
      <c r="B49" t="s">
        <v>72</v>
      </c>
      <c r="C49" s="21">
        <f>G71*C47</f>
        <v>786.53874999999994</v>
      </c>
      <c r="E49" s="10"/>
      <c r="G49" s="21"/>
      <c r="J49" s="21"/>
      <c r="M49" s="21"/>
    </row>
    <row r="50" spans="1:19" x14ac:dyDescent="0.25">
      <c r="E50" s="10"/>
      <c r="G50" s="21"/>
      <c r="J50" s="21"/>
      <c r="M50" s="21"/>
    </row>
    <row r="51" spans="1:19" x14ac:dyDescent="0.25">
      <c r="E51" s="10"/>
    </row>
    <row r="52" spans="1:19" ht="18.75" x14ac:dyDescent="0.3">
      <c r="A52" s="4" t="s">
        <v>48</v>
      </c>
      <c r="E52" s="10"/>
      <c r="F52" t="s">
        <v>18</v>
      </c>
      <c r="G52" s="28">
        <f>SUM(G40:G51)</f>
        <v>116.29</v>
      </c>
      <c r="I52" t="s">
        <v>18</v>
      </c>
      <c r="J52" s="28">
        <f>SUM(J40:J51)</f>
        <v>22.6</v>
      </c>
      <c r="L52" t="s">
        <v>18</v>
      </c>
      <c r="M52" s="28">
        <f>SUM(M40:M51)</f>
        <v>75</v>
      </c>
      <c r="O52" t="s">
        <v>18</v>
      </c>
      <c r="P52" s="28">
        <f>SUM(P40:P51)</f>
        <v>77.599999999999994</v>
      </c>
      <c r="R52" t="s">
        <v>18</v>
      </c>
      <c r="S52" s="28">
        <f>SUM(S41:S51)</f>
        <v>75</v>
      </c>
    </row>
    <row r="53" spans="1:19" x14ac:dyDescent="0.25">
      <c r="E53" s="10"/>
    </row>
    <row r="54" spans="1:19" ht="15" customHeight="1" x14ac:dyDescent="0.25">
      <c r="A54" s="3" t="s">
        <v>49</v>
      </c>
      <c r="C54" t="s">
        <v>66</v>
      </c>
      <c r="D54" t="s">
        <v>67</v>
      </c>
      <c r="E54" s="10"/>
      <c r="F54" s="6" t="s">
        <v>31</v>
      </c>
      <c r="I54" s="6" t="s">
        <v>89</v>
      </c>
    </row>
    <row r="55" spans="1:19" x14ac:dyDescent="0.25">
      <c r="A55" t="s">
        <v>64</v>
      </c>
      <c r="C55">
        <v>0</v>
      </c>
      <c r="D55">
        <v>0</v>
      </c>
      <c r="E55" s="10"/>
      <c r="F55" t="s">
        <v>59</v>
      </c>
      <c r="G55" s="21">
        <v>150</v>
      </c>
    </row>
    <row r="56" spans="1:19" x14ac:dyDescent="0.25">
      <c r="A56" t="s">
        <v>65</v>
      </c>
      <c r="C56" s="41"/>
      <c r="D56" s="41"/>
      <c r="E56" s="10"/>
      <c r="F56" t="s">
        <v>60</v>
      </c>
      <c r="G56">
        <v>24</v>
      </c>
    </row>
    <row r="57" spans="1:19" x14ac:dyDescent="0.25">
      <c r="E57" s="10"/>
      <c r="F57" t="s">
        <v>82</v>
      </c>
      <c r="G57">
        <v>0.56000000000000005</v>
      </c>
    </row>
    <row r="58" spans="1:19" x14ac:dyDescent="0.25">
      <c r="E58" s="10"/>
      <c r="F58" t="s">
        <v>83</v>
      </c>
      <c r="G58">
        <v>1.5</v>
      </c>
    </row>
    <row r="59" spans="1:19" ht="15.75" x14ac:dyDescent="0.25">
      <c r="A59" s="3" t="s">
        <v>50</v>
      </c>
      <c r="E59" s="10"/>
    </row>
    <row r="60" spans="1:19" x14ac:dyDescent="0.25">
      <c r="A60" t="s">
        <v>51</v>
      </c>
      <c r="E60" s="10"/>
    </row>
    <row r="61" spans="1:19" x14ac:dyDescent="0.25">
      <c r="A61" t="s">
        <v>52</v>
      </c>
      <c r="E61" s="10"/>
    </row>
    <row r="62" spans="1:19" x14ac:dyDescent="0.25">
      <c r="B62" t="s">
        <v>54</v>
      </c>
      <c r="C62" t="s">
        <v>55</v>
      </c>
      <c r="D62" t="s">
        <v>56</v>
      </c>
      <c r="E62" s="10"/>
      <c r="F62" t="s">
        <v>18</v>
      </c>
      <c r="G62" s="28">
        <f>SUM(G55:G61)</f>
        <v>176.06</v>
      </c>
      <c r="I62" t="s">
        <v>18</v>
      </c>
      <c r="J62" s="28">
        <f>SUM(J55:J61)</f>
        <v>0</v>
      </c>
    </row>
    <row r="63" spans="1:19" ht="15.75" thickBot="1" x14ac:dyDescent="0.3">
      <c r="A63" t="s">
        <v>53</v>
      </c>
      <c r="B63" t="s">
        <v>57</v>
      </c>
      <c r="C63">
        <v>900</v>
      </c>
      <c r="D63" t="s">
        <v>58</v>
      </c>
      <c r="E63" s="10"/>
      <c r="F63" s="18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9" x14ac:dyDescent="0.25">
      <c r="A64" t="s">
        <v>61</v>
      </c>
      <c r="B64" t="s">
        <v>62</v>
      </c>
      <c r="C64">
        <v>125</v>
      </c>
      <c r="D64" t="s">
        <v>63</v>
      </c>
      <c r="E64" s="10"/>
      <c r="F64" s="13"/>
    </row>
    <row r="65" spans="5:15" x14ac:dyDescent="0.25">
      <c r="E65" s="10"/>
      <c r="F65" s="31" t="s">
        <v>45</v>
      </c>
    </row>
    <row r="66" spans="5:15" x14ac:dyDescent="0.25">
      <c r="E66" s="10"/>
      <c r="J66" s="45" t="s">
        <v>73</v>
      </c>
      <c r="K66" s="45" t="s">
        <v>74</v>
      </c>
      <c r="L66" s="45" t="s">
        <v>75</v>
      </c>
      <c r="M66" s="45" t="s">
        <v>76</v>
      </c>
      <c r="N66" s="45" t="s">
        <v>77</v>
      </c>
      <c r="O66" s="45" t="s">
        <v>78</v>
      </c>
    </row>
    <row r="67" spans="5:15" x14ac:dyDescent="0.25">
      <c r="E67" s="10"/>
      <c r="F67" t="s">
        <v>68</v>
      </c>
      <c r="J67" t="s">
        <v>86</v>
      </c>
    </row>
    <row r="68" spans="5:15" x14ac:dyDescent="0.25">
      <c r="E68" s="10"/>
      <c r="F68" t="s">
        <v>69</v>
      </c>
      <c r="G68" s="41">
        <v>1200</v>
      </c>
      <c r="I68" s="8">
        <v>43484</v>
      </c>
      <c r="J68" s="46">
        <v>1200</v>
      </c>
      <c r="K68" s="46">
        <v>125</v>
      </c>
      <c r="L68" s="46">
        <v>80</v>
      </c>
      <c r="M68" s="46">
        <v>234</v>
      </c>
      <c r="N68" s="46">
        <v>38</v>
      </c>
      <c r="O68" s="46">
        <v>38.49</v>
      </c>
    </row>
    <row r="69" spans="5:15" x14ac:dyDescent="0.25">
      <c r="E69" s="10"/>
      <c r="F69" t="s">
        <v>70</v>
      </c>
      <c r="G69" s="41">
        <v>100</v>
      </c>
      <c r="I69" s="8">
        <v>43515</v>
      </c>
      <c r="J69" s="46">
        <v>1200</v>
      </c>
      <c r="K69" s="46">
        <v>120</v>
      </c>
      <c r="L69" s="46">
        <v>80</v>
      </c>
      <c r="M69" s="46"/>
      <c r="N69" s="46">
        <v>38</v>
      </c>
      <c r="O69" s="46">
        <v>38.49</v>
      </c>
    </row>
    <row r="70" spans="5:15" x14ac:dyDescent="0.25">
      <c r="E70" s="10"/>
      <c r="F70" t="s">
        <v>71</v>
      </c>
      <c r="G70" s="42">
        <v>0.5</v>
      </c>
      <c r="I70" s="8">
        <v>43543</v>
      </c>
      <c r="J70" s="46">
        <v>1200</v>
      </c>
      <c r="K70" s="46">
        <v>119</v>
      </c>
      <c r="L70" s="46">
        <v>80</v>
      </c>
      <c r="M70" s="46"/>
      <c r="N70" s="46">
        <v>38</v>
      </c>
      <c r="O70" s="46">
        <v>38.49</v>
      </c>
    </row>
    <row r="71" spans="5:15" x14ac:dyDescent="0.25">
      <c r="E71" s="10"/>
      <c r="F71" t="s">
        <v>72</v>
      </c>
      <c r="G71" s="35">
        <f>G69/G68*G70</f>
        <v>4.1666666666666664E-2</v>
      </c>
      <c r="I71" s="8">
        <v>43574</v>
      </c>
      <c r="J71" s="46">
        <v>1225</v>
      </c>
      <c r="K71" s="46">
        <v>118</v>
      </c>
      <c r="L71" s="46">
        <v>80</v>
      </c>
      <c r="M71" s="46"/>
      <c r="N71" s="46">
        <v>38.450000000000003</v>
      </c>
      <c r="O71" s="46">
        <v>38.49</v>
      </c>
    </row>
    <row r="72" spans="5:15" x14ac:dyDescent="0.25">
      <c r="E72" s="10"/>
      <c r="I72" s="8">
        <v>43604</v>
      </c>
      <c r="J72" s="46">
        <v>1225</v>
      </c>
      <c r="K72" s="46">
        <v>110</v>
      </c>
      <c r="L72" s="46">
        <v>80</v>
      </c>
      <c r="M72" s="46">
        <v>265</v>
      </c>
      <c r="N72" s="46">
        <v>38.450000000000003</v>
      </c>
      <c r="O72" s="46">
        <v>38.49</v>
      </c>
    </row>
    <row r="73" spans="5:15" x14ac:dyDescent="0.25">
      <c r="E73" s="10"/>
      <c r="I73" s="8">
        <v>43635</v>
      </c>
      <c r="J73" s="46">
        <v>1225</v>
      </c>
      <c r="K73" s="46">
        <v>130</v>
      </c>
      <c r="L73" s="46">
        <v>80</v>
      </c>
      <c r="M73" s="46"/>
      <c r="N73" s="46">
        <v>38.450000000000003</v>
      </c>
      <c r="O73" s="46">
        <v>38.49</v>
      </c>
    </row>
    <row r="74" spans="5:15" x14ac:dyDescent="0.25">
      <c r="E74" s="10"/>
      <c r="I74" s="8">
        <v>43665</v>
      </c>
      <c r="J74" s="46">
        <v>1225</v>
      </c>
      <c r="K74" s="46">
        <v>145</v>
      </c>
      <c r="L74" s="46">
        <v>112</v>
      </c>
      <c r="M74" s="46"/>
      <c r="N74" s="46">
        <v>38.450000000000003</v>
      </c>
      <c r="O74" s="46">
        <v>38.49</v>
      </c>
    </row>
    <row r="75" spans="5:15" x14ac:dyDescent="0.25">
      <c r="E75" s="10"/>
      <c r="I75" s="8">
        <v>43696</v>
      </c>
      <c r="J75" s="46">
        <v>1225</v>
      </c>
      <c r="K75" s="46">
        <v>150</v>
      </c>
      <c r="L75" s="46">
        <v>85</v>
      </c>
      <c r="M75" s="46"/>
      <c r="N75" s="46">
        <v>38.450000000000003</v>
      </c>
      <c r="O75" s="46">
        <v>38.49</v>
      </c>
    </row>
    <row r="76" spans="5:15" x14ac:dyDescent="0.25">
      <c r="E76" s="10"/>
      <c r="I76" s="8">
        <v>43727</v>
      </c>
      <c r="J76" s="46">
        <v>1225</v>
      </c>
      <c r="K76" s="46">
        <v>135</v>
      </c>
      <c r="L76" s="46">
        <v>85</v>
      </c>
      <c r="M76" s="46">
        <v>302</v>
      </c>
      <c r="N76" s="46">
        <v>38.450000000000003</v>
      </c>
      <c r="O76" s="46">
        <v>38.49</v>
      </c>
    </row>
    <row r="77" spans="5:15" x14ac:dyDescent="0.25">
      <c r="E77" s="10"/>
      <c r="I77" s="8">
        <v>43757</v>
      </c>
      <c r="J77" s="46">
        <v>1225</v>
      </c>
      <c r="K77" s="46">
        <v>110</v>
      </c>
      <c r="L77" s="46">
        <v>85</v>
      </c>
      <c r="M77" s="46"/>
      <c r="N77" s="46">
        <v>38.450000000000003</v>
      </c>
      <c r="O77" s="46">
        <v>38.49</v>
      </c>
    </row>
    <row r="78" spans="5:15" x14ac:dyDescent="0.25">
      <c r="E78" s="10"/>
      <c r="I78" s="8">
        <v>43788</v>
      </c>
      <c r="J78" s="46">
        <v>1225</v>
      </c>
      <c r="K78" s="46">
        <v>115</v>
      </c>
      <c r="L78" s="46">
        <v>85</v>
      </c>
      <c r="M78" s="46"/>
      <c r="N78" s="46">
        <v>38.450000000000003</v>
      </c>
      <c r="O78" s="46">
        <v>38.49</v>
      </c>
    </row>
    <row r="79" spans="5:15" x14ac:dyDescent="0.25">
      <c r="E79" s="10"/>
      <c r="I79" s="8">
        <v>43818</v>
      </c>
      <c r="J79" s="46">
        <v>1225</v>
      </c>
      <c r="K79" s="46">
        <v>135</v>
      </c>
      <c r="L79" s="46">
        <v>85</v>
      </c>
      <c r="M79" s="46"/>
      <c r="N79" s="46">
        <v>38.450000000000003</v>
      </c>
      <c r="O79" s="46">
        <v>38.49</v>
      </c>
    </row>
    <row r="80" spans="5:15" x14ac:dyDescent="0.25">
      <c r="E80" s="10"/>
      <c r="I80" t="s">
        <v>87</v>
      </c>
      <c r="J80" s="21">
        <f>SUM(J68:J79)</f>
        <v>14625</v>
      </c>
      <c r="K80" s="21">
        <f t="shared" ref="K80:O80" si="0">SUM(K68:K79)</f>
        <v>1512</v>
      </c>
      <c r="L80" s="21">
        <f t="shared" si="0"/>
        <v>1017</v>
      </c>
      <c r="M80" s="21">
        <f t="shared" si="0"/>
        <v>801</v>
      </c>
      <c r="N80" s="21">
        <f t="shared" si="0"/>
        <v>460.0499999999999</v>
      </c>
      <c r="O80" s="21">
        <f t="shared" si="0"/>
        <v>461.88000000000005</v>
      </c>
    </row>
    <row r="81" spans="5:5" x14ac:dyDescent="0.25">
      <c r="E81" s="10"/>
    </row>
    <row r="82" spans="5:5" x14ac:dyDescent="0.25">
      <c r="E82" s="10"/>
    </row>
  </sheetData>
  <mergeCells count="12">
    <mergeCell ref="R39:T39"/>
    <mergeCell ref="D22:E23"/>
    <mergeCell ref="D39:E41"/>
    <mergeCell ref="F8:H8"/>
    <mergeCell ref="I8:K8"/>
    <mergeCell ref="L8:N8"/>
    <mergeCell ref="O8:Q8"/>
    <mergeCell ref="A16:E17"/>
    <mergeCell ref="F39:H39"/>
    <mergeCell ref="I39:K39"/>
    <mergeCell ref="L39:N39"/>
    <mergeCell ref="O39:Q39"/>
  </mergeCells>
  <hyperlinks>
    <hyperlink ref="A2" r:id="rId1" xr:uid="{56CE2A3F-C9F9-4BAD-98DF-82C0C03FD4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Side Business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Robertson</dc:creator>
  <cp:lastModifiedBy>John Robertson</cp:lastModifiedBy>
  <dcterms:created xsi:type="dcterms:W3CDTF">2019-05-14T17:43:53Z</dcterms:created>
  <dcterms:modified xsi:type="dcterms:W3CDTF">2019-05-15T03:05:45Z</dcterms:modified>
</cp:coreProperties>
</file>